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7BB256A731DB42208237AAA8E95EEC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30820" y="4089400"/>
          <a:ext cx="3695700" cy="5410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E824F0F4256C431395F91145A0324B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30820" y="1066800"/>
          <a:ext cx="1809750" cy="2139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965007FD56B240419818F9724AD301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30820" y="1955800"/>
          <a:ext cx="2070100" cy="4857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E6517F24203E40E8BED89CF82A425F0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858760" y="2866390"/>
          <a:ext cx="3073400" cy="4616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F3DF8F2267294EB7A71D56B775EA7BA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30820" y="4532630"/>
          <a:ext cx="11950700" cy="5143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EB6FE6B641E547B688C121D43166070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flipH="1">
          <a:off x="7830185" y="4948555"/>
          <a:ext cx="5721985" cy="24961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93CE3936A35147179E75645E0CE7899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842885" y="5838825"/>
          <a:ext cx="5372735" cy="19062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744F8C5C4A2D4148BDA8FFA9A39E692B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858125" y="6735445"/>
          <a:ext cx="4827270" cy="2390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030597C1F7D74AEA975D90C44C25ADC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858760" y="7630160"/>
          <a:ext cx="2616200" cy="5676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870A158E962941878DF5DBCD4DBB56F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830820" y="8140700"/>
          <a:ext cx="2616200" cy="5683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5E8E05F41E17408EA78DBD9EFE03264A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830820" y="9385300"/>
          <a:ext cx="1993900" cy="4330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6406446506CB422298447F19225A260D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836535" y="10380345"/>
          <a:ext cx="2572385" cy="121666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<sst xmlns="http://schemas.openxmlformats.org/spreadsheetml/2006/main" count="90" uniqueCount="50">
  <si>
    <t>Bug ID</t>
  </si>
  <si>
    <t>概要</t>
  </si>
  <si>
    <t>発生モジュール</t>
  </si>
  <si>
    <t>詳細説明</t>
  </si>
  <si>
    <t>再現手順</t>
  </si>
  <si>
    <t>発生環境</t>
  </si>
  <si>
    <t>ステータス</t>
  </si>
  <si>
    <t>添付資料</t>
  </si>
  <si>
    <t>優先度</t>
  </si>
  <si>
    <t>報告者</t>
  </si>
  <si>
    <t>担当者</t>
  </si>
  <si>
    <t>発生日付</t>
  </si>
  <si>
    <t>修正日付</t>
  </si>
  <si>
    <t>手机端页面顶部和右侧有空白区域</t>
  </si>
  <si>
    <t>每个页面</t>
  </si>
  <si>
    <t>页面顶部有空白区域，左右滑动，右侧会出现空白区域，应兼容手机屏幕尺寸，不可左右滑动</t>
  </si>
  <si>
    <t>モバイル（Android）</t>
  </si>
  <si>
    <t>新規</t>
  </si>
  <si>
    <t>低</t>
  </si>
  <si>
    <t>朱雅倫</t>
  </si>
  <si>
    <t>PC端、手机端页码按钮未显示完整</t>
  </si>
  <si>
    <t>搜索-结果列表</t>
  </si>
  <si>
    <t>左侧未显示完整</t>
  </si>
  <si>
    <t>PC（Windows 11）</t>
  </si>
  <si>
    <t>手机端列表内容排版异常</t>
  </si>
  <si>
    <t>採用情報-列表</t>
  </si>
  <si>
    <t>排版未对齐</t>
  </si>
  <si>
    <t>採用情報-応募方法</t>
  </si>
  <si>
    <t>PC端文字换行不恰当</t>
  </si>
  <si>
    <t>词汇未连贯显示</t>
  </si>
  <si>
    <t>高</t>
  </si>
  <si>
    <t>PC端导航页菜单显示不全</t>
  </si>
  <si>
    <t>导航页面</t>
  </si>
  <si>
    <t>浏览器100%比例显示时，菜单显示不全</t>
  </si>
  <si>
    <t>採用情報内容重复</t>
  </si>
  <si>
    <t>採用情報-システム開発エンジニア（未経験歓迎）研修実績に自信あり</t>
  </si>
  <si>
    <t>部分内容与前面重复，重复内容可考虑删除</t>
  </si>
  <si>
    <t>手机端页面文本两端显示不全</t>
  </si>
  <si>
    <t>首页</t>
  </si>
  <si>
    <t>文本两端显示不全，应兼容页面尺寸保留适当间距</t>
  </si>
  <si>
    <t>手机端图标和标题未对齐</t>
  </si>
  <si>
    <t>会社情報</t>
  </si>
  <si>
    <t>图标和标题未对齐</t>
  </si>
  <si>
    <t>手机端页面文本左侧显示不全</t>
  </si>
  <si>
    <t>文本左侧显示不全，应兼容页面尺寸保留适当间距</t>
  </si>
  <si>
    <t>手机端图标内未对齐</t>
  </si>
  <si>
    <t>图标内未对齐</t>
  </si>
  <si>
    <t>手机端图层重叠</t>
  </si>
  <si>
    <t>採用情報</t>
  </si>
  <si>
    <t>如图显示，显示位置需优化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</si>
</sst>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4" tint="0.4"/>
      </left>
      <right style="thin">
        <color theme="4" tint="0.4"/>
      </right>
      <top style="thin">
        <color theme="4" tint="0.4"/>
      </top>
      <bottom style="thin">
        <color theme="4" tint="0.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3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4" borderId="5">
      <alignment vertical="center"/>
    </xf>
    <xf numFmtId="0" fontId="11" fillId="5" borderId="6">
      <alignment vertical="center"/>
    </xf>
    <xf numFmtId="0" fontId="12" fillId="5" borderId="5">
      <alignment vertical="center"/>
    </xf>
    <xf numFmtId="0" fontId="13" fillId="6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0" fillId="12" borderId="0">
      <alignment vertical="center"/>
    </xf>
    <xf numFmtId="0" fontId="19" fillId="13" borderId="0">
      <alignment vertical="center"/>
    </xf>
    <xf numFmtId="0" fontId="19" fillId="14" borderId="0">
      <alignment vertical="center"/>
    </xf>
    <xf numFmtId="0" fontId="20" fillId="15" borderId="0">
      <alignment vertical="center"/>
    </xf>
    <xf numFmtId="0" fontId="20" fillId="16" borderId="0">
      <alignment vertical="center"/>
    </xf>
    <xf numFmtId="0" fontId="19" fillId="17" borderId="0">
      <alignment vertical="center"/>
    </xf>
    <xf numFmtId="0" fontId="19" fillId="18" borderId="0">
      <alignment vertical="center"/>
    </xf>
    <xf numFmtId="0" fontId="20" fillId="19" borderId="0">
      <alignment vertical="center"/>
    </xf>
    <xf numFmtId="0" fontId="20" fillId="20" borderId="0">
      <alignment vertical="center"/>
    </xf>
    <xf numFmtId="0" fontId="19" fillId="21" borderId="0">
      <alignment vertical="center"/>
    </xf>
    <xf numFmtId="0" fontId="19" fillId="22" borderId="0">
      <alignment vertical="center"/>
    </xf>
    <xf numFmtId="0" fontId="20" fillId="23" borderId="0">
      <alignment vertical="center"/>
    </xf>
    <xf numFmtId="0" fontId="20" fillId="24" borderId="0">
      <alignment vertical="center"/>
    </xf>
    <xf numFmtId="0" fontId="19" fillId="25" borderId="0">
      <alignment vertical="center"/>
    </xf>
    <xf numFmtId="0" fontId="19" fillId="26" borderId="0">
      <alignment vertical="center"/>
    </xf>
    <xf numFmtId="0" fontId="20" fillId="27" borderId="0">
      <alignment vertical="center"/>
    </xf>
    <xf numFmtId="0" fontId="20" fillId="28" borderId="0">
      <alignment vertical="center"/>
    </xf>
    <xf numFmtId="0" fontId="19" fillId="29" borderId="0">
      <alignment vertical="center"/>
    </xf>
    <xf numFmtId="0" fontId="19" fillId="30" borderId="0">
      <alignment vertical="center"/>
    </xf>
    <xf numFmtId="0" fontId="20" fillId="31" borderId="0">
      <alignment vertical="center"/>
    </xf>
    <xf numFmtId="0" fontId="20" fillId="32" borderId="0">
      <alignment vertical="center"/>
    </xf>
    <xf numFmtId="0" fontId="19" fillId="33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58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6">
    <dxf>
      <fill>
        <patternFill patternType="solid">
          <bgColor theme="9" tint="0.4"/>
        </patternFill>
      </fill>
    </dxf>
    <dxf>
      <fill>
        <patternFill patternType="solid">
          <bgColor theme="5" tint="0.4"/>
        </patternFill>
      </fill>
    </dxf>
    <dxf>
      <fill>
        <patternFill patternType="solid">
          <bgColor theme="6" tint="0.4"/>
        </patternFill>
      </fill>
    </dxf>
    <dxf>
      <fill>
        <patternFill patternType="solid">
          <bgColor theme="4" tint="0.4"/>
        </patternFill>
      </fill>
    </dxf>
    <dxf>
      <fill>
        <patternFill patternType="solid">
          <bgColor theme="8" tint="0.4"/>
        </patternFill>
      </fill>
    </dxf>
    <dxf>
      <fill>
        <patternFill patternType="solid">
          <bgColor theme="7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zoomScale="85" zoomScaleNormal="85" topLeftCell="A9" workbookViewId="0">
      <selection activeCell="E15" sqref="E15"/>
    </sheetView>
  </sheetViews>
  <sheetFormatPr defaultColWidth="9" defaultRowHeight="14"/>
  <cols>
    <col min="1" max="1" width="7.45454545454545" style="2" customWidth="1"/>
    <col min="2" max="2" width="12.9090909090909" style="3" customWidth="1"/>
    <col min="3" max="3" width="18.4909090909091" style="3" customWidth="1"/>
    <col min="4" max="4" width="33.3636363636364" style="3" customWidth="1"/>
    <col min="5" max="5" width="9" style="3"/>
    <col min="6" max="6" width="18.0727272727273" style="3" customWidth="1"/>
    <col min="7" max="7" width="12.8181818181818" style="3" customWidth="1"/>
    <col min="8" max="8" width="12.7909090909091" style="3"/>
    <col min="9" max="13" width="9" style="3"/>
  </cols>
  <sheetData>
    <row r="1" s="1" customFormat="1" spans="1:1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ht="70" spans="1:13">
      <c r="A2" s="5">
        <v>1</v>
      </c>
      <c r="B2" s="6" t="s">
        <v>13</v>
      </c>
      <c r="C2" s="6" t="s">
        <v>14</v>
      </c>
      <c r="D2" s="6" t="s">
        <v>15</v>
      </c>
      <c r="E2" s="6"/>
      <c r="F2" s="6" t="s">
        <v>16</v>
      </c>
      <c r="G2" s="6" t="s">
        <v>17</v>
      </c>
      <c r="H2" s="6" t="str">
        <f>_xlfn.DISPIMG("ID_7BB256A731DB42208237AAA8E95EEC95",1)</f>
        <v>=DISPIMG("ID_7BB256A731DB42208237AAA8E95EEC95",1)</v>
      </c>
      <c r="I2" s="6" t="s">
        <v>18</v>
      </c>
      <c r="J2" s="6" t="s">
        <v>19</v>
      </c>
      <c r="K2" s="6"/>
      <c r="L2" s="7">
        <v>46057</v>
      </c>
      <c r="M2" s="6"/>
    </row>
    <row r="3" ht="82.9" spans="1:13">
      <c r="A3" s="5">
        <v>2</v>
      </c>
      <c r="B3" s="6" t="s">
        <v>20</v>
      </c>
      <c r="C3" s="6" t="s">
        <v>21</v>
      </c>
      <c r="D3" s="6" t="s">
        <v>22</v>
      </c>
      <c r="E3" s="6"/>
      <c r="F3" s="6" t="s">
        <v>23</v>
      </c>
      <c r="G3" s="6" t="s">
        <v>17</v>
      </c>
      <c r="H3" s="6" t="str">
        <f>_xlfn.DISPIMG("ID_E824F0F4256C431395F91145A0324B97",1)</f>
        <v>=DISPIMG("ID_E824F0F4256C431395F91145A0324B97",1)</v>
      </c>
      <c r="I3" s="6" t="s">
        <v>18</v>
      </c>
      <c r="J3" s="6" t="s">
        <v>19</v>
      </c>
      <c r="K3" s="6"/>
      <c r="L3" s="7">
        <v>46057</v>
      </c>
      <c r="M3" s="6"/>
    </row>
    <row r="4" ht="100" customHeight="1" spans="1:13">
      <c r="A4" s="5">
        <v>3</v>
      </c>
      <c r="B4" s="6" t="s">
        <v>24</v>
      </c>
      <c r="C4" s="6" t="s">
        <v>25</v>
      </c>
      <c r="D4" s="6" t="s">
        <v>26</v>
      </c>
      <c r="E4" s="6"/>
      <c r="F4" s="6" t="s">
        <v>16</v>
      </c>
      <c r="G4" s="6" t="s">
        <v>17</v>
      </c>
      <c r="H4" s="6" t="str">
        <f>_xlfn.DISPIMG("ID_965007FD56B240419818F9724AD30178",1)</f>
        <v>=DISPIMG("ID_965007FD56B240419818F9724AD30178",1)</v>
      </c>
      <c r="I4" s="6" t="s">
        <v>18</v>
      </c>
      <c r="J4" s="6" t="s">
        <v>19</v>
      </c>
      <c r="K4" s="6"/>
      <c r="L4" s="7">
        <v>46057</v>
      </c>
      <c r="M4" s="8"/>
    </row>
    <row r="5" ht="90" customHeight="1" spans="1:13">
      <c r="A5" s="5">
        <v>4</v>
      </c>
      <c r="B5" s="6" t="s">
        <v>24</v>
      </c>
      <c r="C5" s="6" t="s">
        <v>27</v>
      </c>
      <c r="D5" s="6" t="s">
        <v>26</v>
      </c>
      <c r="E5" s="6"/>
      <c r="F5" s="6" t="s">
        <v>16</v>
      </c>
      <c r="G5" s="6" t="s">
        <v>17</v>
      </c>
      <c r="H5" s="6" t="str">
        <f>_xlfn.DISPIMG("ID_E6517F24203E40E8BED89CF82A425F00",1)</f>
        <v>=DISPIMG("ID_E6517F24203E40E8BED89CF82A425F00",1)</v>
      </c>
      <c r="I5" s="6" t="s">
        <v>18</v>
      </c>
      <c r="J5" s="6" t="s">
        <v>19</v>
      </c>
      <c r="K5" s="6"/>
      <c r="L5" s="7">
        <v>46057</v>
      </c>
      <c r="M5" s="6"/>
    </row>
    <row r="6" ht="31.1" spans="1:13">
      <c r="A6" s="5">
        <v>5</v>
      </c>
      <c r="B6" s="6" t="s">
        <v>28</v>
      </c>
      <c r="C6" s="6" t="s">
        <v>14</v>
      </c>
      <c r="D6" s="6" t="s">
        <v>29</v>
      </c>
      <c r="E6" s="6"/>
      <c r="F6" s="6" t="s">
        <v>23</v>
      </c>
      <c r="G6" s="6" t="s">
        <v>17</v>
      </c>
      <c r="H6" s="6" t="str">
        <f>_xlfn.DISPIMG("ID_F3DF8F2267294EB7A71D56B775EA7BA2",1)</f>
        <v>=DISPIMG("ID_F3DF8F2267294EB7A71D56B775EA7BA2",1)</v>
      </c>
      <c r="I6" s="6" t="s">
        <v>30</v>
      </c>
      <c r="J6" s="6" t="s">
        <v>19</v>
      </c>
      <c r="K6" s="6"/>
      <c r="L6" s="7">
        <v>46057</v>
      </c>
      <c r="M6" s="6"/>
    </row>
    <row r="7" ht="70" spans="1:13">
      <c r="A7" s="5">
        <v>6</v>
      </c>
      <c r="B7" s="6" t="s">
        <v>31</v>
      </c>
      <c r="C7" s="6" t="s">
        <v>32</v>
      </c>
      <c r="D7" s="6" t="s">
        <v>33</v>
      </c>
      <c r="E7" s="6"/>
      <c r="F7" s="6" t="s">
        <v>23</v>
      </c>
      <c r="G7" s="6" t="s">
        <v>17</v>
      </c>
      <c r="H7" s="6" t="str">
        <f>_xlfn.DISPIMG("ID_EB6FE6B641E547B688C121D43166070B",1)</f>
        <v>=DISPIMG("ID_EB6FE6B641E547B688C121D43166070B",1)</v>
      </c>
      <c r="I7" s="6" t="s">
        <v>18</v>
      </c>
      <c r="J7" s="6"/>
      <c r="K7" s="6"/>
      <c r="L7" s="7">
        <v>46057</v>
      </c>
      <c r="M7" s="6"/>
    </row>
    <row r="8" ht="70" spans="1:13">
      <c r="A8" s="5">
        <v>7</v>
      </c>
      <c r="B8" s="6" t="s">
        <v>34</v>
      </c>
      <c r="C8" s="6" t="s">
        <v>35</v>
      </c>
      <c r="D8" s="6" t="s">
        <v>36</v>
      </c>
      <c r="E8" s="6"/>
      <c r="F8" s="6" t="s">
        <v>23</v>
      </c>
      <c r="G8" s="6" t="s">
        <v>17</v>
      </c>
      <c r="H8" s="6" t="str">
        <f>_xlfn.DISPIMG("ID_93CE3936A35147179E75645E0CE7899E",1)</f>
        <v>=DISPIMG("ID_93CE3936A35147179E75645E0CE7899E",1)</v>
      </c>
      <c r="I8" s="6" t="s">
        <v>18</v>
      </c>
      <c r="J8" s="6"/>
      <c r="K8" s="6"/>
      <c r="L8" s="7">
        <v>46057</v>
      </c>
      <c r="M8" s="6"/>
    </row>
    <row r="9" ht="70" spans="1:13">
      <c r="A9" s="5">
        <v>8</v>
      </c>
      <c r="B9" s="6" t="s">
        <v>37</v>
      </c>
      <c r="C9" s="6" t="s">
        <v>38</v>
      </c>
      <c r="D9" s="6" t="s">
        <v>39</v>
      </c>
      <c r="E9" s="6"/>
      <c r="F9" s="6" t="s">
        <v>16</v>
      </c>
      <c r="G9" s="6" t="s">
        <v>17</v>
      </c>
      <c r="H9" s="6" t="str">
        <f>_xlfn.DISPIMG("ID_744F8C5C4A2D4148BDA8FFA9A39E692B",1)</f>
        <v>=DISPIMG("ID_744F8C5C4A2D4148BDA8FFA9A39E692B",1)</v>
      </c>
      <c r="I9" s="6" t="s">
        <v>30</v>
      </c>
      <c r="J9" s="6"/>
      <c r="K9" s="6"/>
      <c r="L9" s="7">
        <v>46057</v>
      </c>
      <c r="M9" s="6"/>
    </row>
    <row r="10" ht="71" customHeight="1" spans="1:13">
      <c r="A10" s="5">
        <v>9</v>
      </c>
      <c r="B10" s="6" t="s">
        <v>40</v>
      </c>
      <c r="C10" s="6" t="s">
        <v>41</v>
      </c>
      <c r="D10" s="6" t="s">
        <v>42</v>
      </c>
      <c r="E10" s="6"/>
      <c r="F10" s="6" t="s">
        <v>16</v>
      </c>
      <c r="G10" s="6" t="s">
        <v>17</v>
      </c>
      <c r="H10" s="6" t="str">
        <f>_xlfn.DISPIMG("ID_030597C1F7D74AEA975D90C44C25ADC2",1)</f>
        <v>=DISPIMG("ID_030597C1F7D74AEA975D90C44C25ADC2",1)</v>
      </c>
      <c r="I10" s="6" t="s">
        <v>18</v>
      </c>
      <c r="J10" s="6"/>
      <c r="K10" s="6"/>
      <c r="L10" s="7">
        <v>46057</v>
      </c>
      <c r="M10" s="6"/>
    </row>
    <row r="11" ht="70" customHeight="1" spans="1:13">
      <c r="A11" s="5">
        <v>10</v>
      </c>
      <c r="B11" s="6" t="s">
        <v>43</v>
      </c>
      <c r="C11" s="6" t="s">
        <v>41</v>
      </c>
      <c r="D11" s="6" t="s">
        <v>44</v>
      </c>
      <c r="E11" s="6"/>
      <c r="F11" s="6" t="s">
        <v>16</v>
      </c>
      <c r="G11" s="6" t="s">
        <v>17</v>
      </c>
      <c r="H11" s="6" t="str">
        <f>_xlfn.DISPIMG("ID_870A158E962941878DF5DBCD4DBB56F7",1)</f>
        <v>=DISPIMG("ID_870A158E962941878DF5DBCD4DBB56F7",1)</v>
      </c>
      <c r="I11" s="6" t="s">
        <v>30</v>
      </c>
      <c r="J11" s="6"/>
      <c r="K11" s="6"/>
      <c r="L11" s="7">
        <v>46057</v>
      </c>
      <c r="M11" s="6"/>
    </row>
    <row r="12" ht="76" customHeight="1" spans="1:13">
      <c r="A12" s="5">
        <v>11</v>
      </c>
      <c r="B12" s="6" t="s">
        <v>45</v>
      </c>
      <c r="C12" s="6" t="s">
        <v>41</v>
      </c>
      <c r="D12" s="6" t="s">
        <v>46</v>
      </c>
      <c r="E12" s="6"/>
      <c r="F12" s="6" t="s">
        <v>16</v>
      </c>
      <c r="G12" s="6" t="s">
        <v>17</v>
      </c>
      <c r="H12" s="6" t="str">
        <f>_xlfn.DISPIMG("ID_5E8E05F41E17408EA78DBD9EFE03264A",1)</f>
        <v>=DISPIMG("ID_5E8E05F41E17408EA78DBD9EFE03264A",1)</v>
      </c>
      <c r="I12" s="6" t="s">
        <v>18</v>
      </c>
      <c r="J12" s="6"/>
      <c r="K12" s="6"/>
      <c r="L12" s="7">
        <v>46057</v>
      </c>
      <c r="M12" s="6"/>
    </row>
    <row r="13" ht="34.05" spans="1:13">
      <c r="A13" s="5">
        <v>12</v>
      </c>
      <c r="B13" s="6" t="s">
        <v>47</v>
      </c>
      <c r="C13" s="6" t="s">
        <v>48</v>
      </c>
      <c r="D13" s="6" t="s">
        <v>49</v>
      </c>
      <c r="E13" s="6"/>
      <c r="F13" s="6" t="s">
        <v>16</v>
      </c>
      <c r="G13" s="6" t="s">
        <v>17</v>
      </c>
      <c r="H13" s="6" t="str">
        <f>_xlfn.DISPIMG("ID_6406446506CB422298447F19225A260D",1)</f>
        <v>=DISPIMG("ID_6406446506CB422298447F19225A260D",1)</v>
      </c>
      <c r="I13" s="6" t="s">
        <v>30</v>
      </c>
      <c r="J13" s="6"/>
      <c r="K13" s="6"/>
      <c r="L13" s="7">
        <v>46057</v>
      </c>
      <c r="M13" s="6"/>
    </row>
    <row r="14" spans="1:13">
      <c r="A14" s="5">
        <v>13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>
      <c r="A15" s="5">
        <v>14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>
      <c r="A16" s="5">
        <v>15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>
      <c r="A17" s="5">
        <v>16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>
      <c r="A18" s="5">
        <v>17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</sheetData>
  <conditionalFormatting sqref="G5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19">
      <iconSet iconSet="3TrafficLights1">
        <cfvo type="percent" val="0"/>
        <cfvo type="percent" val="33"/>
        <cfvo type="percent" val="67"/>
      </iconSet>
    </cfRule>
    <cfRule type="cellIs" dxfId="0" priority="18" operator="equal">
      <formula>"新規"</formula>
    </cfRule>
    <cfRule type="cellIs" dxfId="1" priority="17" operator="equal">
      <formula>"新規確認中"</formula>
    </cfRule>
    <cfRule type="cellIs" dxfId="2" priority="16" operator="equal">
      <formula>"対応中"</formula>
    </cfRule>
    <cfRule type="cellIs" dxfId="3" priority="15" operator="equal">
      <formula>"修正済み"</formula>
    </cfRule>
    <cfRule type="cellIs" dxfId="4" priority="14" operator="equal">
      <formula>"再テスト待ち"</formula>
    </cfRule>
    <cfRule type="cellIs" dxfId="5" priority="13" operator="equal">
      <formula>"クローズ"</formula>
    </cfRule>
  </conditionalFormatting>
  <conditionalFormatting sqref="I5">
    <cfRule type="cellIs" dxfId="0" priority="12" operator="equal">
      <formula>"高"</formula>
    </cfRule>
    <cfRule type="cellIs" dxfId="2" priority="11" operator="equal">
      <formula>"中"</formula>
    </cfRule>
    <cfRule type="cellIs" dxfId="3" priority="10" operator="equal">
      <formula>"低"</formula>
    </cfRule>
  </conditionalFormatting>
  <conditionalFormatting sqref="H7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7">
      <iconSet iconSet="3TrafficLights1">
        <cfvo type="percent" val="0"/>
        <cfvo type="percent" val="33"/>
        <cfvo type="percent" val="67"/>
      </iconSet>
    </cfRule>
    <cfRule type="cellIs" dxfId="0" priority="6" operator="equal">
      <formula>"新規"</formula>
    </cfRule>
    <cfRule type="cellIs" dxfId="1" priority="5" operator="equal">
      <formula>"新規確認中"</formula>
    </cfRule>
    <cfRule type="cellIs" dxfId="2" priority="4" operator="equal">
      <formula>"対応中"</formula>
    </cfRule>
    <cfRule type="cellIs" dxfId="3" priority="3" operator="equal">
      <formula>"修正済み"</formula>
    </cfRule>
    <cfRule type="cellIs" dxfId="4" priority="2" operator="equal">
      <formula>"再テスト待ち"</formula>
    </cfRule>
    <cfRule type="cellIs" dxfId="5" priority="1" operator="equal">
      <formula>"クローズ"</formula>
    </cfRule>
  </conditionalFormatting>
  <conditionalFormatting sqref="G2:G4 G6:G18">
    <cfRule type="cellIs" dxfId="5" priority="26" operator="equal">
      <formula>"クローズ"</formula>
    </cfRule>
    <cfRule type="cellIs" dxfId="4" priority="27" operator="equal">
      <formula>"再テスト待ち"</formula>
    </cfRule>
    <cfRule type="cellIs" dxfId="3" priority="29" operator="equal">
      <formula>"修正済み"</formula>
    </cfRule>
    <cfRule type="cellIs" dxfId="2" priority="30" operator="equal">
      <formula>"対応中"</formula>
    </cfRule>
    <cfRule type="cellIs" dxfId="1" priority="31" operator="equal">
      <formula>"新規確認中"</formula>
    </cfRule>
    <cfRule type="cellIs" dxfId="0" priority="32" operator="equal">
      <formula>"新規"</formula>
    </cfRule>
    <cfRule type="iconSet" priority="33">
      <iconSet iconSet="3TrafficLights1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:I4 I6:I18">
    <cfRule type="cellIs" dxfId="3" priority="23" operator="equal">
      <formula>"低"</formula>
    </cfRule>
    <cfRule type="cellIs" dxfId="2" priority="24" operator="equal">
      <formula>"中"</formula>
    </cfRule>
    <cfRule type="cellIs" dxfId="0" priority="25" operator="equal">
      <formula>"高"</formula>
    </cfRule>
  </conditionalFormatting>
  <dataValidations count="3">
    <dataValidation type="list" allowBlank="1" showInputMessage="1" showErrorMessage="1" sqref="F2 F3 F4 F5 F6:F12 F13:F18">
      <formula1>"PC（Windows 11）,モバイル（Android）,モバイル（iOS）"</formula1>
    </dataValidation>
    <dataValidation type="list" allowBlank="1" showInputMessage="1" showErrorMessage="1" sqref="G2 G3 G4 G5 H7 G6:G12 G13:G18">
      <formula1>"新規,新規確認中,対応中,修正済み,再テスト待ち,クローズ"</formula1>
    </dataValidation>
    <dataValidation type="list" allowBlank="1" showInputMessage="1" showErrorMessage="1" sqref="I2 I3 I4 I5 I6:I12 I13:I18">
      <formula1>"高,中,低"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  文  鱼</cp:lastModifiedBy>
  <dcterms:created xsi:type="dcterms:W3CDTF">2023-05-12T11:15:00Z</dcterms:created>
  <dcterms:modified xsi:type="dcterms:W3CDTF">2026-02-04T02:53:58Z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4A03D1ABBE0541A4A88E30D61487F106_12</vt:lpwstr>
  </property>
  <property fmtid="{D5CDD505-2E9C-101B-9397-08002B2CF9AE}" pid="4" name="CalculationRule">
    <vt:i4>0</vt:i4>
  </property>
</Properties>
</file>